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560" windowHeight="5970" tabRatio="676" activeTab="0"/>
  </bookViews>
  <sheets>
    <sheet name="DO" sheetId="1" r:id="rId1"/>
  </sheets>
  <definedNames>
    <definedName name="_xlnm.Print_Area" localSheetId="0">'DO'!$A$1:$U$63</definedName>
  </definedNames>
  <calcPr fullCalcOnLoad="1"/>
</workbook>
</file>

<file path=xl/sharedStrings.xml><?xml version="1.0" encoding="utf-8"?>
<sst xmlns="http://schemas.openxmlformats.org/spreadsheetml/2006/main" count="59" uniqueCount="58">
  <si>
    <t>P</t>
  </si>
  <si>
    <t>*2)</t>
  </si>
  <si>
    <t>D - 100</t>
  </si>
  <si>
    <r>
      <t>C A L C U L A T I O N     o f</t>
    </r>
    <r>
      <rPr>
        <b/>
        <sz val="10"/>
        <color indexed="12"/>
        <rFont val="Arial"/>
        <family val="2"/>
      </rPr>
      <t xml:space="preserve">     D I S S O L V E D     O X Y G E N</t>
    </r>
  </si>
  <si>
    <t>CAL - DO - 100</t>
  </si>
  <si>
    <t>Dissolved Oxygen, Sat.</t>
  </si>
  <si>
    <t>C</t>
  </si>
  <si>
    <t>*3)</t>
  </si>
  <si>
    <t>*4)</t>
  </si>
  <si>
    <t>2010.   5.   1.</t>
  </si>
  <si>
    <t>Sheet No.</t>
  </si>
  <si>
    <t>of</t>
  </si>
  <si>
    <t>ln (</t>
  </si>
  <si>
    <t>)   =</t>
  </si>
  <si>
    <t>Where,</t>
  </si>
  <si>
    <t>A1</t>
  </si>
  <si>
    <t>A2</t>
  </si>
  <si>
    <t>A3</t>
  </si>
  <si>
    <t>A4</t>
  </si>
  <si>
    <t>T</t>
  </si>
  <si>
    <t>S</t>
  </si>
  <si>
    <t>B1</t>
  </si>
  <si>
    <t>B2</t>
  </si>
  <si>
    <t>B3</t>
  </si>
  <si>
    <t>Temperature</t>
  </si>
  <si>
    <t>K</t>
  </si>
  <si>
    <t>Salinity</t>
  </si>
  <si>
    <t>g/kg</t>
  </si>
  <si>
    <t>DO</t>
  </si>
  <si>
    <t>F O R M U L A</t>
  </si>
  <si>
    <t>C A L C U L A T I O N</t>
  </si>
  <si>
    <t>℃</t>
  </si>
  <si>
    <t>ml/l</t>
  </si>
  <si>
    <t>- B L A N K -</t>
  </si>
  <si>
    <r>
      <t xml:space="preserve"> </t>
    </r>
    <r>
      <rPr>
        <b/>
        <u val="single"/>
        <sz val="8"/>
        <rFont val="Arial"/>
        <family val="2"/>
      </rPr>
      <t>Notes</t>
    </r>
  </si>
  <si>
    <t>*5)</t>
  </si>
  <si>
    <t xml:space="preserve"> Project</t>
  </si>
  <si>
    <t>Doc. No.</t>
  </si>
  <si>
    <t xml:space="preserve"> Client</t>
  </si>
  <si>
    <t xml:space="preserve"> Contractor</t>
  </si>
  <si>
    <t>Date</t>
  </si>
  <si>
    <t>Revision</t>
  </si>
  <si>
    <t>Item No.</t>
  </si>
  <si>
    <t xml:space="preserve"> Service of Unit</t>
  </si>
  <si>
    <t>Deaerator</t>
  </si>
  <si>
    <t>*1)</t>
  </si>
  <si>
    <t>D</t>
  </si>
  <si>
    <t xml:space="preserve"> mg/l ( ppm )</t>
  </si>
  <si>
    <t>Temp.</t>
  </si>
  <si>
    <t>*</t>
  </si>
  <si>
    <t>Valid upto</t>
  </si>
  <si>
    <t>Function Check</t>
  </si>
  <si>
    <t>A1  +  A2 x 100 / T  +  A3 x ln( T / 100 )  +  A4 x T / 100  +  S x [ B1  +  B2 x T /100  +  B3 x ( T / 100 )^2 ]</t>
  </si>
  <si>
    <t>Cal'd</t>
  </si>
  <si>
    <t xml:space="preserve"> NTES</t>
  </si>
  <si>
    <t xml:space="preserve">Narai Thermal Engineering Services </t>
  </si>
  <si>
    <t>* from Table</t>
  </si>
  <si>
    <t xml:space="preserve"> Empirical Formula by Weiss, 1970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</si>
</sst>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0_ "/>
    <numFmt numFmtId="178" formatCode="0.0000_ "/>
    <numFmt numFmtId="179" formatCode="0.000_ "/>
    <numFmt numFmtId="180" formatCode="0.00_ "/>
    <numFmt numFmtId="181" formatCode="0.0_ "/>
    <numFmt numFmtId="182" formatCode="#,##0.0_ "/>
    <numFmt numFmtId="183" formatCode="0_ "/>
    <numFmt numFmtId="184" formatCode="#,##0_);[Red]\(#,##0\)"/>
    <numFmt numFmtId="185" formatCode="_ * #,##0_ ;_ * \-#,##0_ ;_ * &quot;-&quot;_ ;_ @_ "/>
    <numFmt numFmtId="186" formatCode="_ * #,##0.00_ ;_ * \-#,##0.00_ ;_ * &quot;-&quot;??_ ;_ @_ "/>
    <numFmt numFmtId="187" formatCode="&quot;\&quot;#,##0;&quot;\&quot;&quot;\&quot;&quot;\&quot;&quot;\&quot;&quot;\&quot;&quot;\&quot;&quot;\&quot;&quot;\&quot;\-#,##0"/>
    <numFmt numFmtId="188" formatCode="&quot;\&quot;#,##0.00;&quot;\&quot;&quot;\&quot;&quot;\&quot;&quot;\&quot;&quot;\&quot;&quot;\&quot;&quot;\&quot;&quot;\&quot;\-#,##0.00"/>
    <numFmt numFmtId="189" formatCode="0;_뀀"/>
    <numFmt numFmtId="190" formatCode="#,##0.0_);[Red]\(#,##0.0\)"/>
    <numFmt numFmtId="191" formatCode="0.00_);[Red]\(0.00\)"/>
    <numFmt numFmtId="192" formatCode="0_);[Red]\(0\)"/>
  </numFmts>
  <fonts count="51">
    <font>
      <sz val="11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sz val="12"/>
      <name val="뼻뮝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맑은 고딕"/>
      <family val="3"/>
    </font>
    <font>
      <sz val="11"/>
      <color indexed="8"/>
      <name val="Calibri"/>
      <family val="2"/>
    </font>
    <font>
      <sz val="11"/>
      <color indexed="9"/>
      <name val="맑은 고딕"/>
      <family val="3"/>
    </font>
    <font>
      <sz val="11"/>
      <color indexed="9"/>
      <name val="Calibri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12" fillId="0" borderId="0">
      <alignment/>
      <protection/>
    </xf>
    <xf numFmtId="0" fontId="12" fillId="23" borderId="7" applyNumberFormat="0" applyFont="0" applyAlignment="0" applyProtection="0"/>
    <xf numFmtId="0" fontId="45" fillId="20" borderId="8" applyNumberFormat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8" fillId="0" borderId="10" applyBorder="0">
      <alignment/>
      <protection/>
    </xf>
    <xf numFmtId="0" fontId="48" fillId="0" borderId="0" applyNumberFormat="0" applyFill="0" applyBorder="0" applyAlignment="0" applyProtection="0"/>
    <xf numFmtId="0" fontId="49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3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0" borderId="8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1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181" fontId="2" fillId="0" borderId="26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181" fontId="2" fillId="0" borderId="27" xfId="0" applyNumberFormat="1" applyFont="1" applyBorder="1" applyAlignment="1">
      <alignment/>
    </xf>
    <xf numFmtId="181" fontId="2" fillId="0" borderId="15" xfId="0" applyNumberFormat="1" applyFont="1" applyBorder="1" applyAlignment="1">
      <alignment/>
    </xf>
    <xf numFmtId="0" fontId="1" fillId="0" borderId="24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181" fontId="2" fillId="0" borderId="18" xfId="0" applyNumberFormat="1" applyFont="1" applyBorder="1" applyAlignment="1">
      <alignment/>
    </xf>
    <xf numFmtId="181" fontId="2" fillId="0" borderId="14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2" xfId="0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28" xfId="0" applyFont="1" applyBorder="1" applyAlignment="1">
      <alignment horizontal="right"/>
    </xf>
    <xf numFmtId="181" fontId="2" fillId="0" borderId="17" xfId="0" applyNumberFormat="1" applyFont="1" applyBorder="1" applyAlignment="1">
      <alignment/>
    </xf>
    <xf numFmtId="0" fontId="50" fillId="0" borderId="0" xfId="0" applyFont="1" applyAlignment="1">
      <alignment/>
    </xf>
    <xf numFmtId="181" fontId="2" fillId="0" borderId="15" xfId="0" applyNumberFormat="1" applyFont="1" applyBorder="1" applyAlignment="1">
      <alignment horizontal="right"/>
    </xf>
    <xf numFmtId="181" fontId="50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left"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0" fontId="3" fillId="24" borderId="29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49" fontId="3" fillId="24" borderId="29" xfId="0" applyNumberFormat="1" applyFont="1" applyFill="1" applyBorder="1" applyAlignment="1">
      <alignment horizontal="center"/>
    </xf>
    <xf numFmtId="49" fontId="3" fillId="24" borderId="30" xfId="0" applyNumberFormat="1" applyFont="1" applyFill="1" applyBorder="1" applyAlignment="1">
      <alignment horizontal="center"/>
    </xf>
    <xf numFmtId="49" fontId="3" fillId="24" borderId="3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 SG&amp;A Bridge " xfId="60"/>
    <cellStyle name="Comma_ SG&amp;A Bridge " xfId="61"/>
    <cellStyle name="Currency [0]_ SG&amp;A Bridge " xfId="62"/>
    <cellStyle name="Currency_ SG&amp;A Bridge " xfId="63"/>
    <cellStyle name="DSValu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_ SG&amp;A Bridge " xfId="74"/>
    <cellStyle name="Note" xfId="75"/>
    <cellStyle name="Output" xfId="76"/>
    <cellStyle name="string" xfId="77"/>
    <cellStyle name="Title" xfId="78"/>
    <cellStyle name="Total" xfId="79"/>
    <cellStyle name="unit" xfId="80"/>
    <cellStyle name="Warning Text" xfId="81"/>
    <cellStyle name="Обычный_Units" xfId="82"/>
    <cellStyle name="강조색1" xfId="83"/>
    <cellStyle name="강조색2" xfId="84"/>
    <cellStyle name="강조색3" xfId="85"/>
    <cellStyle name="강조색4" xfId="86"/>
    <cellStyle name="강조색5" xfId="87"/>
    <cellStyle name="강조색6" xfId="88"/>
    <cellStyle name="경고문" xfId="89"/>
    <cellStyle name="계산" xfId="90"/>
    <cellStyle name="나쁨" xfId="91"/>
    <cellStyle name="메모" xfId="92"/>
    <cellStyle name="Percent" xfId="93"/>
    <cellStyle name="보통" xfId="94"/>
    <cellStyle name="뷭?_BOOKSHIP" xfId="95"/>
    <cellStyle name="설명 텍스트" xfId="96"/>
    <cellStyle name="셀 확인" xfId="97"/>
    <cellStyle name="Comma" xfId="98"/>
    <cellStyle name="Comma [0]" xfId="99"/>
    <cellStyle name="연결된 셀" xfId="100"/>
    <cellStyle name="Followed Hyperlink" xfId="101"/>
    <cellStyle name="요약" xfId="102"/>
    <cellStyle name="입력" xfId="103"/>
    <cellStyle name="제목" xfId="104"/>
    <cellStyle name="제목 1" xfId="105"/>
    <cellStyle name="제목 2" xfId="106"/>
    <cellStyle name="제목 3" xfId="107"/>
    <cellStyle name="제목 4" xfId="108"/>
    <cellStyle name="좋음" xfId="109"/>
    <cellStyle name="출력" xfId="110"/>
    <cellStyle name="콤마 [0]_1085-LTR" xfId="111"/>
    <cellStyle name="콤마_1085-LTR" xfId="112"/>
    <cellStyle name="Currency" xfId="113"/>
    <cellStyle name="Currency [0]" xfId="114"/>
    <cellStyle name="Hyperlink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/>
              <a:t>Saturated DO in Water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'DO'!$D$28</c:f>
              <c:strCache>
                <c:ptCount val="1"/>
                <c:pt idx="0">
                  <c:v>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'DO'!$B$30:$B$40</c:f>
              <c:numCache/>
            </c:numRef>
          </c:cat>
          <c:val>
            <c:numRef>
              <c:f>'DO'!$E$30:$E$40</c:f>
              <c:numCache/>
            </c:numRef>
          </c:val>
          <c:smooth val="1"/>
        </c:ser>
        <c:axId val="52540211"/>
        <c:axId val="3099852"/>
      </c:lineChart>
      <c:catAx>
        <c:axId val="52540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Temperature  in  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99852"/>
        <c:crosses val="autoZero"/>
        <c:auto val="0"/>
        <c:lblOffset val="100"/>
        <c:noMultiLvlLbl val="0"/>
      </c:catAx>
      <c:valAx>
        <c:axId val="3099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  in  mg/l ( ppm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5402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30</xdr:row>
      <xdr:rowOff>0</xdr:rowOff>
    </xdr:from>
    <xdr:to>
      <xdr:col>20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2266950" y="4286250"/>
        <a:ext cx="42100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Z65"/>
  <sheetViews>
    <sheetView tabSelected="1" zoomScaleSheetLayoutView="100" workbookViewId="0" topLeftCell="A1">
      <selection activeCell="P9" sqref="P9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82" t="s">
        <v>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</row>
    <row r="2" spans="2:21" ht="11.25" customHeight="1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7"/>
    </row>
    <row r="3" spans="1:21" ht="11.25" customHeight="1">
      <c r="A3" s="3">
        <v>1</v>
      </c>
      <c r="B3" s="4" t="s">
        <v>36</v>
      </c>
      <c r="C3" s="5"/>
      <c r="D3" s="5"/>
      <c r="E3" s="34" t="s">
        <v>0</v>
      </c>
      <c r="F3" s="5"/>
      <c r="G3" s="5"/>
      <c r="H3" s="5"/>
      <c r="I3" s="5"/>
      <c r="J3" s="5"/>
      <c r="K3" s="5"/>
      <c r="L3" s="5"/>
      <c r="M3" s="5"/>
      <c r="N3" s="5"/>
      <c r="O3" s="5"/>
      <c r="P3" s="7" t="s">
        <v>37</v>
      </c>
      <c r="Q3" s="7"/>
      <c r="R3" s="88" t="s">
        <v>4</v>
      </c>
      <c r="S3" s="88"/>
      <c r="T3" s="88"/>
      <c r="U3" s="89"/>
    </row>
    <row r="4" spans="1:21" ht="11.25" customHeight="1">
      <c r="A4" s="3">
        <v>2</v>
      </c>
      <c r="B4" s="6" t="s">
        <v>38</v>
      </c>
      <c r="C4" s="7"/>
      <c r="D4" s="7"/>
      <c r="E4" s="20" t="s">
        <v>6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40</v>
      </c>
      <c r="Q4" s="7"/>
      <c r="R4" s="90" t="s">
        <v>9</v>
      </c>
      <c r="S4" s="90"/>
      <c r="T4" s="90"/>
      <c r="U4" s="91"/>
    </row>
    <row r="5" spans="1:21" ht="11.25" customHeight="1">
      <c r="A5" s="3">
        <v>3</v>
      </c>
      <c r="B5" s="6" t="s">
        <v>39</v>
      </c>
      <c r="C5" s="7"/>
      <c r="D5" s="7"/>
      <c r="E5" s="20" t="s">
        <v>46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41</v>
      </c>
      <c r="Q5" s="7"/>
      <c r="R5" s="23">
        <v>0</v>
      </c>
      <c r="S5" s="28"/>
      <c r="T5" s="28"/>
      <c r="U5" s="29"/>
    </row>
    <row r="6" spans="1:21" ht="11.25" customHeight="1">
      <c r="A6" s="3">
        <v>4</v>
      </c>
      <c r="B6" s="9"/>
      <c r="C6" s="8"/>
      <c r="D6" s="8"/>
      <c r="E6" s="21"/>
      <c r="F6" s="8"/>
      <c r="G6" s="8"/>
      <c r="H6" s="8"/>
      <c r="I6" s="8"/>
      <c r="J6" s="8"/>
      <c r="K6" s="8"/>
      <c r="L6" s="8"/>
      <c r="M6" s="8"/>
      <c r="N6" s="8"/>
      <c r="O6" s="8"/>
      <c r="P6" s="17" t="s">
        <v>10</v>
      </c>
      <c r="Q6" s="17"/>
      <c r="R6" s="65">
        <v>1</v>
      </c>
      <c r="S6" s="69" t="s">
        <v>11</v>
      </c>
      <c r="T6" s="69"/>
      <c r="U6" s="66">
        <v>1</v>
      </c>
    </row>
    <row r="7" spans="1:21" ht="11.25" customHeight="1">
      <c r="A7" s="3">
        <v>5</v>
      </c>
      <c r="B7" s="10" t="s">
        <v>43</v>
      </c>
      <c r="C7" s="11"/>
      <c r="D7" s="11"/>
      <c r="E7" s="22" t="s">
        <v>44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42</v>
      </c>
      <c r="Q7" s="11"/>
      <c r="R7" s="92" t="s">
        <v>2</v>
      </c>
      <c r="S7" s="92"/>
      <c r="T7" s="92"/>
      <c r="U7" s="93"/>
    </row>
    <row r="8" spans="1:21" ht="11.25" customHeight="1">
      <c r="A8" s="3">
        <v>6</v>
      </c>
      <c r="B8" s="6"/>
      <c r="C8" s="7"/>
      <c r="D8" s="7"/>
      <c r="E8" s="20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1.25" customHeight="1">
      <c r="A10" s="3">
        <v>8</v>
      </c>
      <c r="B10" s="76" t="s">
        <v>29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</row>
    <row r="11" spans="1:21" ht="11.25" customHeight="1">
      <c r="A11" s="3">
        <v>9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"/>
    </row>
    <row r="12" spans="1:21" ht="11.25" customHeight="1">
      <c r="A12" s="3">
        <v>10</v>
      </c>
      <c r="B12" s="30" t="s">
        <v>57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"/>
    </row>
    <row r="13" spans="1:21" ht="11.25" customHeight="1">
      <c r="A13" s="3">
        <v>11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"/>
    </row>
    <row r="14" spans="1:21" ht="11.25" customHeight="1">
      <c r="A14" s="3">
        <v>12</v>
      </c>
      <c r="B14" s="6"/>
      <c r="C14" s="27" t="s">
        <v>12</v>
      </c>
      <c r="D14" s="32" t="s">
        <v>28</v>
      </c>
      <c r="E14" s="7" t="s">
        <v>13</v>
      </c>
      <c r="F14" s="7" t="s">
        <v>52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"/>
    </row>
    <row r="15" spans="1:21" ht="11.25" customHeight="1">
      <c r="A15" s="3">
        <v>13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"/>
    </row>
    <row r="16" spans="1:21" ht="11.25" customHeight="1">
      <c r="A16" s="3">
        <v>14</v>
      </c>
      <c r="B16" s="6"/>
      <c r="C16" s="7"/>
      <c r="D16" s="7"/>
      <c r="E16" s="7" t="s">
        <v>14</v>
      </c>
      <c r="F16" s="7"/>
      <c r="G16" s="25" t="str">
        <f>D14</f>
        <v>DO</v>
      </c>
      <c r="H16" s="7" t="s">
        <v>5</v>
      </c>
      <c r="I16" s="7"/>
      <c r="J16" s="7"/>
      <c r="K16" s="7"/>
      <c r="L16" s="7" t="s">
        <v>32</v>
      </c>
      <c r="M16" s="7"/>
      <c r="N16" s="7"/>
      <c r="O16" s="7"/>
      <c r="P16" s="7"/>
      <c r="Q16" s="7"/>
      <c r="R16" s="7"/>
      <c r="S16" s="7"/>
      <c r="T16" s="7"/>
      <c r="U16" s="1"/>
    </row>
    <row r="17" spans="1:21" ht="11.25" customHeight="1">
      <c r="A17" s="3">
        <v>15</v>
      </c>
      <c r="B17" s="6"/>
      <c r="C17" s="7"/>
      <c r="D17" s="7"/>
      <c r="E17" s="7"/>
      <c r="F17" s="7"/>
      <c r="G17" s="25" t="s">
        <v>15</v>
      </c>
      <c r="H17" s="74">
        <v>-173.4292</v>
      </c>
      <c r="I17" s="74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6"/>
      <c r="C18" s="7"/>
      <c r="D18" s="7"/>
      <c r="E18" s="7"/>
      <c r="F18" s="7"/>
      <c r="G18" s="25" t="s">
        <v>16</v>
      </c>
      <c r="H18" s="74">
        <v>249.6339</v>
      </c>
      <c r="I18" s="74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6"/>
      <c r="C19" s="7"/>
      <c r="D19" s="7"/>
      <c r="E19" s="7"/>
      <c r="F19" s="7"/>
      <c r="G19" s="25" t="s">
        <v>17</v>
      </c>
      <c r="H19" s="74">
        <v>143.3483</v>
      </c>
      <c r="I19" s="74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"/>
    </row>
    <row r="20" spans="1:21" ht="11.25" customHeight="1">
      <c r="A20" s="3">
        <v>18</v>
      </c>
      <c r="B20" s="6"/>
      <c r="C20" s="7"/>
      <c r="D20" s="7"/>
      <c r="E20" s="7"/>
      <c r="F20" s="7"/>
      <c r="G20" s="25" t="s">
        <v>18</v>
      </c>
      <c r="H20" s="74">
        <v>-21.8492</v>
      </c>
      <c r="I20" s="74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"/>
    </row>
    <row r="21" spans="1:21" ht="11.25" customHeight="1">
      <c r="A21" s="3">
        <v>19</v>
      </c>
      <c r="B21" s="6"/>
      <c r="C21" s="7"/>
      <c r="D21" s="7"/>
      <c r="E21" s="7"/>
      <c r="F21" s="7"/>
      <c r="G21" s="25" t="s">
        <v>19</v>
      </c>
      <c r="H21" s="7" t="s">
        <v>24</v>
      </c>
      <c r="I21" s="7"/>
      <c r="J21" s="7"/>
      <c r="K21" s="7"/>
      <c r="L21" s="7" t="s">
        <v>25</v>
      </c>
      <c r="M21" s="7"/>
      <c r="N21" s="23" t="s">
        <v>49</v>
      </c>
      <c r="O21" s="7" t="s">
        <v>50</v>
      </c>
      <c r="P21" s="7"/>
      <c r="Q21" s="57">
        <v>45</v>
      </c>
      <c r="R21" s="7" t="str">
        <f>B29</f>
        <v>℃</v>
      </c>
      <c r="S21" s="7"/>
      <c r="T21" s="7"/>
      <c r="U21" s="1"/>
    </row>
    <row r="22" spans="1:21" ht="11.25" customHeight="1">
      <c r="A22" s="3">
        <v>20</v>
      </c>
      <c r="B22" s="6"/>
      <c r="C22" s="7"/>
      <c r="D22" s="7"/>
      <c r="E22" s="7"/>
      <c r="F22" s="7"/>
      <c r="G22" s="25" t="s">
        <v>20</v>
      </c>
      <c r="H22" s="7" t="s">
        <v>26</v>
      </c>
      <c r="I22" s="7"/>
      <c r="J22" s="7"/>
      <c r="K22" s="7"/>
      <c r="L22" s="7" t="s">
        <v>27</v>
      </c>
      <c r="M22" s="7"/>
      <c r="N22" s="7"/>
      <c r="O22" s="7"/>
      <c r="P22" s="7"/>
      <c r="Q22" s="7"/>
      <c r="R22" s="7"/>
      <c r="S22" s="7"/>
      <c r="T22" s="7"/>
      <c r="U22" s="1"/>
    </row>
    <row r="23" spans="1:21" ht="11.25" customHeight="1">
      <c r="A23" s="3">
        <v>21</v>
      </c>
      <c r="B23" s="6"/>
      <c r="C23" s="7"/>
      <c r="D23" s="7"/>
      <c r="E23" s="7"/>
      <c r="F23" s="7"/>
      <c r="G23" s="25" t="s">
        <v>21</v>
      </c>
      <c r="H23" s="74">
        <v>-0.033096</v>
      </c>
      <c r="I23" s="7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"/>
    </row>
    <row r="24" spans="1:21" ht="11.25" customHeight="1">
      <c r="A24" s="3">
        <v>22</v>
      </c>
      <c r="B24" s="6"/>
      <c r="C24" s="7"/>
      <c r="D24" s="7"/>
      <c r="E24" s="7"/>
      <c r="F24" s="7"/>
      <c r="G24" s="25" t="s">
        <v>22</v>
      </c>
      <c r="H24" s="74">
        <v>0.014259</v>
      </c>
      <c r="I24" s="74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"/>
    </row>
    <row r="25" spans="1:21" ht="11.25" customHeight="1">
      <c r="A25" s="3">
        <v>23</v>
      </c>
      <c r="B25" s="6"/>
      <c r="C25" s="7"/>
      <c r="D25" s="7"/>
      <c r="E25" s="7"/>
      <c r="F25" s="7"/>
      <c r="G25" s="25" t="s">
        <v>23</v>
      </c>
      <c r="H25" s="75">
        <v>-0.0017</v>
      </c>
      <c r="I25" s="7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"/>
    </row>
    <row r="26" spans="1:21" ht="11.25" customHeight="1">
      <c r="A26" s="3">
        <v>24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"/>
    </row>
    <row r="27" spans="1:21" ht="11.25" customHeight="1">
      <c r="A27" s="3">
        <v>25</v>
      </c>
      <c r="B27" s="76" t="s">
        <v>30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8"/>
    </row>
    <row r="28" spans="1:21" ht="11.25" customHeight="1">
      <c r="A28" s="3">
        <v>26</v>
      </c>
      <c r="B28" s="70" t="s">
        <v>48</v>
      </c>
      <c r="C28" s="71"/>
      <c r="D28" s="70" t="str">
        <f>G16</f>
        <v>DO</v>
      </c>
      <c r="E28" s="72"/>
      <c r="F28" s="39"/>
      <c r="G28" s="39"/>
      <c r="H28" s="39"/>
      <c r="I28" s="39"/>
      <c r="J28" s="53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33"/>
    </row>
    <row r="29" spans="1:25" ht="11.25" customHeight="1">
      <c r="A29" s="3">
        <v>27</v>
      </c>
      <c r="B29" s="46" t="s">
        <v>31</v>
      </c>
      <c r="C29" s="38" t="s">
        <v>25</v>
      </c>
      <c r="D29" s="37" t="str">
        <f>L16</f>
        <v>ml/l</v>
      </c>
      <c r="E29" s="35" t="s">
        <v>47</v>
      </c>
      <c r="F29" s="36"/>
      <c r="G29" s="54"/>
      <c r="H29" s="54"/>
      <c r="I29" s="54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12"/>
      <c r="W29" s="26" t="str">
        <f>B29&amp;"  -&gt;  "&amp;C29</f>
        <v>℃  -&gt;  K</v>
      </c>
      <c r="Y29" s="26" t="str">
        <f>D29&amp;"  -&gt;  "&amp;E29</f>
        <v>ml/l  -&gt;   mg/l ( ppm )</v>
      </c>
    </row>
    <row r="30" spans="1:26" ht="11.25" customHeight="1">
      <c r="A30" s="3">
        <v>28</v>
      </c>
      <c r="B30" s="40">
        <v>0</v>
      </c>
      <c r="C30" s="47">
        <f>B30+$W$30</f>
        <v>273.15</v>
      </c>
      <c r="D30" s="49">
        <f aca="true" t="shared" si="0" ref="D30:D40">EXP($H$17+$H$18*100/C30+$H$19*LN(C30/100)+$H$20*C30/100)</f>
        <v>10.21803235586086</v>
      </c>
      <c r="E30" s="42">
        <f>D30*$Y$30</f>
        <v>14.587262991226963</v>
      </c>
      <c r="F30" s="43"/>
      <c r="G30" s="43"/>
      <c r="H30" s="51"/>
      <c r="I30" s="55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4"/>
      <c r="W30" s="73">
        <v>273.15</v>
      </c>
      <c r="X30" s="73"/>
      <c r="Y30" s="73">
        <v>1.4276</v>
      </c>
      <c r="Z30" s="73"/>
    </row>
    <row r="31" spans="1:21" ht="11.25" customHeight="1">
      <c r="A31" s="3">
        <v>29</v>
      </c>
      <c r="B31" s="41">
        <v>10</v>
      </c>
      <c r="C31" s="48">
        <f>B31+$W$30</f>
        <v>283.15</v>
      </c>
      <c r="D31" s="50">
        <f t="shared" si="0"/>
        <v>7.891426873699234</v>
      </c>
      <c r="E31" s="44">
        <f>D31*$Y$30</f>
        <v>11.265801004893026</v>
      </c>
      <c r="F31" s="45"/>
      <c r="G31" s="45"/>
      <c r="H31" s="52"/>
      <c r="I31" s="5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"/>
    </row>
    <row r="32" spans="1:21" ht="11.25" customHeight="1">
      <c r="A32" s="3">
        <v>30</v>
      </c>
      <c r="B32" s="41">
        <v>20</v>
      </c>
      <c r="C32" s="48">
        <f>B32+$W$30</f>
        <v>293.15</v>
      </c>
      <c r="D32" s="50">
        <f t="shared" si="0"/>
        <v>6.351531560698036</v>
      </c>
      <c r="E32" s="44">
        <f>D32*$Y$30</f>
        <v>9.067446456052517</v>
      </c>
      <c r="F32" s="45"/>
      <c r="G32" s="45"/>
      <c r="H32" s="52"/>
      <c r="I32" s="5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"/>
    </row>
    <row r="33" spans="1:23" ht="11.25" customHeight="1">
      <c r="A33" s="3">
        <v>31</v>
      </c>
      <c r="B33" s="41">
        <v>30</v>
      </c>
      <c r="C33" s="48">
        <f>B33+$W$30</f>
        <v>303.15</v>
      </c>
      <c r="D33" s="50">
        <f t="shared" si="0"/>
        <v>5.27576750031608</v>
      </c>
      <c r="E33" s="44">
        <f>D33*$Y$30</f>
        <v>7.531685683451236</v>
      </c>
      <c r="F33" s="45"/>
      <c r="G33" s="45"/>
      <c r="H33" s="52"/>
      <c r="I33" s="5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"/>
      <c r="W33" s="61" t="s">
        <v>51</v>
      </c>
    </row>
    <row r="34" spans="1:23" ht="11.25" customHeight="1">
      <c r="A34" s="3">
        <v>32</v>
      </c>
      <c r="B34" s="41">
        <v>40</v>
      </c>
      <c r="C34" s="48">
        <f>B34+$W$30</f>
        <v>313.15</v>
      </c>
      <c r="D34" s="50">
        <f t="shared" si="0"/>
        <v>4.4856751665960735</v>
      </c>
      <c r="E34" s="44">
        <f>D34*$Y$30</f>
        <v>6.403749867832555</v>
      </c>
      <c r="F34" s="63" t="s">
        <v>53</v>
      </c>
      <c r="G34" s="45"/>
      <c r="H34" s="52"/>
      <c r="I34" s="5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"/>
      <c r="W34" s="2">
        <f>EXP(-173.4292+249.6339*100/tempconv(B34,B29,"K")+143.3483*LN(tempconv(B34,B29,"K")/100)-21.8492*tempconv(B34,B29,"K")/100)*1.4276</f>
        <v>6.403749867832555</v>
      </c>
    </row>
    <row r="35" spans="1:21" ht="11.25" customHeight="1">
      <c r="A35" s="3">
        <v>33</v>
      </c>
      <c r="B35" s="41">
        <v>50</v>
      </c>
      <c r="C35" s="48">
        <f aca="true" t="shared" si="1" ref="C35:C40">B35+$W$30</f>
        <v>323.15</v>
      </c>
      <c r="D35" s="50">
        <f t="shared" si="0"/>
        <v>3.8773377894934926</v>
      </c>
      <c r="E35" s="67">
        <v>5.6</v>
      </c>
      <c r="F35" s="62">
        <f aca="true" t="shared" si="2" ref="F35:F40">D35*$Y$30</f>
        <v>5.53528742828091</v>
      </c>
      <c r="G35" s="45"/>
      <c r="H35" s="52"/>
      <c r="I35" s="5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"/>
    </row>
    <row r="36" spans="1:21" ht="11.25" customHeight="1">
      <c r="A36" s="3">
        <v>34</v>
      </c>
      <c r="B36" s="41">
        <v>60</v>
      </c>
      <c r="C36" s="48">
        <f t="shared" si="1"/>
        <v>333.15</v>
      </c>
      <c r="D36" s="50">
        <f t="shared" si="0"/>
        <v>3.387743116080271</v>
      </c>
      <c r="E36" s="67">
        <v>4.9</v>
      </c>
      <c r="F36" s="62">
        <f t="shared" si="2"/>
        <v>4.836342072516195</v>
      </c>
      <c r="G36" s="45"/>
      <c r="H36" s="52"/>
      <c r="I36" s="5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"/>
    </row>
    <row r="37" spans="1:21" ht="11.25" customHeight="1">
      <c r="A37" s="3">
        <v>35</v>
      </c>
      <c r="B37" s="41">
        <v>70</v>
      </c>
      <c r="C37" s="48">
        <f t="shared" si="1"/>
        <v>343.15</v>
      </c>
      <c r="D37" s="50">
        <f t="shared" si="0"/>
        <v>2.9775837300494166</v>
      </c>
      <c r="E37" s="67">
        <v>4.05</v>
      </c>
      <c r="F37" s="62">
        <f t="shared" si="2"/>
        <v>4.250798533018547</v>
      </c>
      <c r="G37" s="45"/>
      <c r="H37" s="52"/>
      <c r="I37" s="5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</row>
    <row r="38" spans="1:21" ht="11.25" customHeight="1">
      <c r="A38" s="3">
        <v>36</v>
      </c>
      <c r="B38" s="41">
        <v>80</v>
      </c>
      <c r="C38" s="48">
        <f t="shared" si="1"/>
        <v>353.15</v>
      </c>
      <c r="D38" s="50">
        <f t="shared" si="0"/>
        <v>2.621999322135863</v>
      </c>
      <c r="E38" s="67">
        <v>3.1</v>
      </c>
      <c r="F38" s="62">
        <f t="shared" si="2"/>
        <v>3.743166232281158</v>
      </c>
      <c r="G38" s="45"/>
      <c r="H38" s="52"/>
      <c r="I38" s="5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"/>
    </row>
    <row r="39" spans="1:21" ht="11.25" customHeight="1">
      <c r="A39" s="3">
        <v>37</v>
      </c>
      <c r="B39" s="41">
        <v>90</v>
      </c>
      <c r="C39" s="48">
        <f t="shared" si="1"/>
        <v>363.15</v>
      </c>
      <c r="D39" s="50">
        <f t="shared" si="0"/>
        <v>2.3053330931588354</v>
      </c>
      <c r="E39" s="67">
        <v>1.75</v>
      </c>
      <c r="F39" s="62">
        <f t="shared" si="2"/>
        <v>3.2910935237935535</v>
      </c>
      <c r="G39" s="45"/>
      <c r="H39" s="52"/>
      <c r="I39" s="5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"/>
    </row>
    <row r="40" spans="1:21" ht="11.25" customHeight="1">
      <c r="A40" s="3">
        <v>38</v>
      </c>
      <c r="B40" s="58">
        <v>100</v>
      </c>
      <c r="C40" s="59">
        <f t="shared" si="1"/>
        <v>373.15</v>
      </c>
      <c r="D40" s="60">
        <f t="shared" si="0"/>
        <v>2.0179925310348636</v>
      </c>
      <c r="E40" s="68">
        <v>0</v>
      </c>
      <c r="F40" s="62">
        <f t="shared" si="2"/>
        <v>2.8808861373053714</v>
      </c>
      <c r="G40" s="45"/>
      <c r="H40" s="52"/>
      <c r="I40" s="5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"/>
    </row>
    <row r="41" spans="1:21" ht="11.25" customHeight="1">
      <c r="A41" s="3">
        <v>39</v>
      </c>
      <c r="B41" s="10"/>
      <c r="C41" s="11"/>
      <c r="D41" s="11"/>
      <c r="E41" s="22" t="s">
        <v>56</v>
      </c>
      <c r="F41" s="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</row>
    <row r="42" spans="1:21" ht="11.25" customHeight="1">
      <c r="A42" s="3">
        <v>40</v>
      </c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"/>
    </row>
    <row r="43" spans="1:21" ht="11.25" customHeight="1">
      <c r="A43" s="3">
        <v>41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</row>
    <row r="44" spans="1:21" ht="11.25" customHeight="1">
      <c r="A44" s="3">
        <v>42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"/>
    </row>
    <row r="45" spans="1:21" ht="11.25" customHeight="1">
      <c r="A45" s="3">
        <v>43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</row>
    <row r="46" spans="1:21" ht="11.25" customHeight="1">
      <c r="A46" s="3">
        <v>44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"/>
    </row>
    <row r="47" spans="1:21" ht="11.25" customHeight="1">
      <c r="A47" s="3">
        <v>45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21" ht="11.25" customHeight="1">
      <c r="A48" s="3">
        <v>46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</row>
    <row r="49" spans="1:21" ht="11.25" customHeight="1">
      <c r="A49" s="3">
        <v>47</v>
      </c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"/>
    </row>
    <row r="50" spans="1:21" ht="11.25" customHeight="1">
      <c r="A50" s="3">
        <v>48</v>
      </c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"/>
    </row>
    <row r="51" spans="1:21" ht="11.25" customHeight="1">
      <c r="A51" s="3">
        <v>49</v>
      </c>
      <c r="B51" s="79" t="s">
        <v>33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1"/>
    </row>
    <row r="52" spans="1:21" ht="11.25" customHeight="1">
      <c r="A52" s="3">
        <v>50</v>
      </c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"/>
    </row>
    <row r="53" spans="1:21" ht="11.25" customHeight="1">
      <c r="A53" s="3">
        <v>51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</row>
    <row r="54" spans="1:21" ht="11.25" customHeight="1">
      <c r="A54" s="3">
        <v>52</v>
      </c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"/>
    </row>
    <row r="55" spans="1:21" ht="11.25" customHeight="1">
      <c r="A55" s="3">
        <v>53</v>
      </c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</row>
    <row r="56" spans="1:21" ht="11.25" customHeight="1">
      <c r="A56" s="3">
        <v>54</v>
      </c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2"/>
    </row>
    <row r="57" spans="1:21" ht="11.25" customHeight="1">
      <c r="A57" s="3">
        <v>55</v>
      </c>
      <c r="B57" s="13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4"/>
    </row>
    <row r="58" spans="1:21" ht="11.25" customHeight="1">
      <c r="A58" s="3">
        <v>56</v>
      </c>
      <c r="B58" s="15" t="s">
        <v>45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ht="11.25" customHeight="1">
      <c r="A59" s="3">
        <v>57</v>
      </c>
      <c r="B59" s="15" t="s">
        <v>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ht="11.25" customHeight="1">
      <c r="A60" s="3">
        <v>58</v>
      </c>
      <c r="B60" s="15" t="s">
        <v>7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15" t="s">
        <v>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6">
        <v>60</v>
      </c>
      <c r="B62" s="31" t="s">
        <v>35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</row>
    <row r="63" spans="1:21" ht="11.25" customHeight="1">
      <c r="A63" s="3"/>
      <c r="B63" s="24" t="s">
        <v>54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64" t="s">
        <v>55</v>
      </c>
    </row>
    <row r="64" ht="11.25" customHeight="1">
      <c r="A64" s="3"/>
    </row>
    <row r="65" ht="11.25" customHeight="1">
      <c r="A65" s="3"/>
    </row>
  </sheetData>
  <mergeCells count="19">
    <mergeCell ref="B51:U51"/>
    <mergeCell ref="H18:I18"/>
    <mergeCell ref="H17:I17"/>
    <mergeCell ref="B1:U2"/>
    <mergeCell ref="R3:U3"/>
    <mergeCell ref="R4:U4"/>
    <mergeCell ref="R7:U7"/>
    <mergeCell ref="B10:U10"/>
    <mergeCell ref="H19:I19"/>
    <mergeCell ref="H20:I20"/>
    <mergeCell ref="S6:T6"/>
    <mergeCell ref="B28:C28"/>
    <mergeCell ref="D28:E28"/>
    <mergeCell ref="Y30:Z30"/>
    <mergeCell ref="W30:X30"/>
    <mergeCell ref="H23:I23"/>
    <mergeCell ref="H24:I24"/>
    <mergeCell ref="H25:I25"/>
    <mergeCell ref="B27:U27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NTES</cp:lastModifiedBy>
  <cp:lastPrinted>2010-02-10T17:41:41Z</cp:lastPrinted>
  <dcterms:created xsi:type="dcterms:W3CDTF">2003-02-24T11:18:01Z</dcterms:created>
  <dcterms:modified xsi:type="dcterms:W3CDTF">2015-11-06T07:43:56Z</dcterms:modified>
  <cp:category/>
  <cp:version/>
  <cp:contentType/>
  <cp:contentStatus/>
</cp:coreProperties>
</file>